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1"/>
  </bookViews>
  <sheets>
    <sheet name="PLANILHA RATEIO" sheetId="1" r:id="rId1"/>
    <sheet name="SANEPAR E GÁS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<sst xmlns="http://schemas.openxmlformats.org/spreadsheetml/2006/main" count="49" uniqueCount="44">
  <si>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Previsão das despesas para o rateio da taxa de condomínio do mês de</t>
  </si>
  <si>
    <t xml:space="preserve">com vencimento em </t>
  </si>
  <si>
    <t>DESPESAS</t>
  </si>
  <si>
    <t>VALORES ESPECÍFICOS</t>
  </si>
  <si>
    <t>TOTAL</t>
  </si>
  <si>
    <t>1. Administração</t>
  </si>
  <si>
    <t xml:space="preserve"> - Pró-labore síndica</t>
  </si>
  <si>
    <t xml:space="preserve"> - Assess. Contábil Depto Pessoal</t>
  </si>
  <si>
    <t>2. Depto Pessoal/Encargos Sociais</t>
  </si>
  <si>
    <t xml:space="preserve"> - Líquido folha de pagamento</t>
  </si>
  <si>
    <t xml:space="preserve"> - Provisão férias/13º salário</t>
  </si>
  <si>
    <t xml:space="preserve"> - INSS</t>
  </si>
  <si>
    <t xml:space="preserve"> - FGTS</t>
  </si>
  <si>
    <t xml:space="preserve"> - Secovimed</t>
  </si>
  <si>
    <t xml:space="preserve"> - Vale transporte</t>
  </si>
  <si>
    <t xml:space="preserve"> - Cesta básica</t>
  </si>
  <si>
    <t>3. Diversos</t>
  </si>
  <si>
    <t xml:space="preserve"> - Material de Limpeza</t>
  </si>
  <si>
    <t xml:space="preserve"> - Despesa Bancária</t>
  </si>
  <si>
    <t xml:space="preserve"> - Serviços Jardins/jardinagem</t>
  </si>
  <si>
    <t xml:space="preserve"> - Força e luz - Copel</t>
  </si>
  <si>
    <t>Total</t>
  </si>
  <si>
    <t>Taxa de condomínio</t>
  </si>
  <si>
    <t>Qualquer dúvida entrar em contato com Srª Marlete, fone 3242-5713</t>
  </si>
  <si>
    <t>CONSUMO DE GÁS</t>
  </si>
  <si>
    <t>LEITURA MÉDIA</t>
  </si>
  <si>
    <t>APTO</t>
  </si>
  <si>
    <t>INICIAL</t>
  </si>
  <si>
    <t>FINAL</t>
  </si>
  <si>
    <t>CONSUMO</t>
  </si>
  <si>
    <t>VALOR</t>
  </si>
  <si>
    <t xml:space="preserve">VALOR M³ </t>
  </si>
  <si>
    <t>LEITAURA EM M³</t>
  </si>
  <si>
    <t>SANEPAR</t>
  </si>
  <si>
    <t>HABIT.</t>
  </si>
  <si>
    <t>10 M³</t>
  </si>
  <si>
    <t xml:space="preserve"> - pis</t>
  </si>
  <si>
    <t xml:space="preserve"> - Xerox/material de limpeza</t>
  </si>
  <si>
    <t xml:space="preserve"> - Recarga extintores e mangeueiras</t>
  </si>
  <si>
    <t xml:space="preserve"> - Chaveiro</t>
  </si>
  <si>
    <t>4.Sanepar</t>
  </si>
  <si>
    <t>5. Gás</t>
  </si>
  <si>
    <t>Condomínio Edifício ____________</t>
  </si>
  <si>
    <t>Vencimento  XX/XX/20XX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</si>
</sst>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0.000"/>
    <numFmt numFmtId="174" formatCode="0.0"/>
    <numFmt numFmtId="175" formatCode="0.00;[Red]0.00"/>
    <numFmt numFmtId="176" formatCode="0.0E+00"/>
  </numFmts>
  <fonts count="17">
    <font>
      <sz val="10"/>
      <name val="Arial"/>
      <family val="0"/>
    </font>
    <font>
      <b/>
      <sz val="12"/>
      <name val="Trebuchet MS"/>
      <family val="2"/>
    </font>
    <font>
      <b/>
      <sz val="9.5"/>
      <name val="Trebuchet MS"/>
      <family val="2"/>
    </font>
    <font>
      <sz val="9.5"/>
      <name val="Arial"/>
      <family val="0"/>
    </font>
    <font>
      <b/>
      <sz val="9.5"/>
      <name val="Arial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 val="single"/>
      <sz val="9"/>
      <name val="Arial"/>
      <family val="2"/>
    </font>
    <font>
      <sz val="7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" fontId="1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4" fontId="11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1" fillId="0" borderId="0" xfId="0" applyNumberFormat="1" applyFont="1" applyBorder="1" applyAlignment="1">
      <alignment vertical="center"/>
    </xf>
    <xf numFmtId="14" fontId="10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70" fontId="13" fillId="0" borderId="0" xfId="0" applyNumberFormat="1" applyFont="1" applyBorder="1" applyAlignment="1">
      <alignment vertical="center"/>
    </xf>
    <xf numFmtId="170" fontId="12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0" fontId="12" fillId="0" borderId="0" xfId="0" applyNumberFormat="1" applyFont="1" applyBorder="1" applyAlignment="1">
      <alignment vertical="center"/>
    </xf>
    <xf numFmtId="170" fontId="3" fillId="0" borderId="0" xfId="0" applyNumberFormat="1" applyFont="1" applyAlignment="1">
      <alignment vertical="center"/>
    </xf>
    <xf numFmtId="170" fontId="12" fillId="0" borderId="3" xfId="0" applyNumberFormat="1" applyFont="1" applyBorder="1" applyAlignment="1">
      <alignment vertical="center"/>
    </xf>
    <xf numFmtId="170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70" fontId="1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70" fontId="15" fillId="0" borderId="0" xfId="0" applyNumberFormat="1" applyFont="1" applyAlignment="1">
      <alignment horizontal="right" vertical="center"/>
    </xf>
    <xf numFmtId="170" fontId="15" fillId="0" borderId="0" xfId="0" applyNumberFormat="1" applyFont="1" applyAlignment="1">
      <alignment vertical="center"/>
    </xf>
    <xf numFmtId="173" fontId="15" fillId="0" borderId="0" xfId="0" applyNumberFormat="1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170" fontId="16" fillId="0" borderId="4" xfId="0" applyNumberFormat="1" applyFont="1" applyBorder="1" applyAlignment="1">
      <alignment horizontal="right" vertical="center"/>
    </xf>
    <xf numFmtId="170" fontId="16" fillId="0" borderId="4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center"/>
    </xf>
    <xf numFmtId="170" fontId="16" fillId="0" borderId="0" xfId="0" applyNumberFormat="1" applyFont="1" applyBorder="1" applyAlignment="1">
      <alignment horizontal="right" vertical="center"/>
    </xf>
    <xf numFmtId="170" fontId="16" fillId="0" borderId="0" xfId="0" applyNumberFormat="1" applyFont="1" applyBorder="1" applyAlignment="1">
      <alignment vertical="center"/>
    </xf>
    <xf numFmtId="173" fontId="16" fillId="0" borderId="4" xfId="0" applyNumberFormat="1" applyFont="1" applyBorder="1" applyAlignment="1">
      <alignment horizontal="left" vertical="center"/>
    </xf>
    <xf numFmtId="1" fontId="16" fillId="0" borderId="4" xfId="0" applyNumberFormat="1" applyFont="1" applyBorder="1" applyAlignment="1">
      <alignment horizontal="left" vertical="center"/>
    </xf>
    <xf numFmtId="2" fontId="16" fillId="0" borderId="4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2" fontId="16" fillId="0" borderId="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workbookViewId="0" topLeftCell="A1">
      <selection activeCell="J17" sqref="J17"/>
    </sheetView>
  </sheetViews>
  <sheetFormatPr defaultColWidth="9.140625" defaultRowHeight="12.75"/>
  <cols>
    <col min="1" max="1" width="7.421875" style="6" customWidth="1"/>
    <col min="2" max="4" width="9.140625" style="6" hidden="1" customWidth="1"/>
    <col min="5" max="5" width="10.8515625" style="6" customWidth="1"/>
    <col min="6" max="6" width="17.28125" style="6" customWidth="1"/>
    <col min="7" max="7" width="20.57421875" style="6" bestFit="1" customWidth="1"/>
    <col min="8" max="8" width="13.7109375" style="6" bestFit="1" customWidth="1"/>
    <col min="9" max="9" width="10.57421875" style="6" bestFit="1" customWidth="1"/>
    <col min="10" max="10" width="24.57421875" style="6" bestFit="1" customWidth="1"/>
    <col min="11" max="11" width="11.28125" style="6" bestFit="1" customWidth="1"/>
    <col min="12" max="13" width="9.140625" style="6" customWidth="1"/>
    <col min="14" max="14" width="14.57421875" style="6" bestFit="1" customWidth="1"/>
    <col min="15" max="16384" width="9.140625" style="6" customWidth="1"/>
  </cols>
  <sheetData>
    <row r="1" spans="5:9" ht="18.75">
      <c r="E1" s="54" t="s">
        <v>42</v>
      </c>
      <c r="F1" s="54"/>
      <c r="G1" s="54"/>
      <c r="H1" s="54"/>
      <c r="I1" s="7"/>
    </row>
    <row r="2" spans="5:9" ht="16.5" customHeight="1">
      <c r="E2" s="3"/>
      <c r="F2" s="3"/>
      <c r="G2" s="3"/>
      <c r="H2" s="3"/>
      <c r="I2" s="7"/>
    </row>
    <row r="3" spans="5:9" ht="15" hidden="1">
      <c r="E3" s="4"/>
      <c r="F3" s="4"/>
      <c r="G3" s="4"/>
      <c r="H3" s="4"/>
      <c r="I3" s="7"/>
    </row>
    <row r="4" spans="5:9" ht="15">
      <c r="E4" s="56" t="s">
        <v>43</v>
      </c>
      <c r="F4" s="56"/>
      <c r="G4" s="56"/>
      <c r="H4" s="56"/>
      <c r="I4" s="7"/>
    </row>
    <row r="5" spans="5:9" ht="3.75" customHeight="1">
      <c r="E5" s="8"/>
      <c r="F5" s="8"/>
      <c r="G5" s="8"/>
      <c r="H5" s="8"/>
      <c r="I5" s="7"/>
    </row>
    <row r="6" spans="5:9" ht="8.25" customHeight="1">
      <c r="E6" s="9"/>
      <c r="F6" s="9"/>
      <c r="G6" s="9"/>
      <c r="H6" s="9"/>
      <c r="I6" s="7"/>
    </row>
    <row r="7" spans="1:9" ht="12" customHeight="1">
      <c r="A7" s="53" t="s">
        <v>0</v>
      </c>
      <c r="B7" s="53"/>
      <c r="C7" s="53"/>
      <c r="D7" s="53"/>
      <c r="E7" s="53"/>
      <c r="F7" s="53"/>
      <c r="G7" s="53"/>
      <c r="H7" s="53"/>
      <c r="I7" s="11"/>
    </row>
    <row r="8" spans="1:9" ht="12" customHeight="1">
      <c r="A8" s="12"/>
      <c r="B8" s="12"/>
      <c r="C8" s="12"/>
      <c r="D8" s="12"/>
      <c r="E8" s="58" t="s">
        <v>1</v>
      </c>
      <c r="F8" s="58"/>
      <c r="G8" s="13"/>
      <c r="H8" s="14"/>
      <c r="I8" s="15"/>
    </row>
    <row r="9" spans="1:9" ht="4.5" customHeight="1">
      <c r="A9" s="12"/>
      <c r="B9" s="12"/>
      <c r="C9" s="12"/>
      <c r="D9" s="12"/>
      <c r="E9" s="10"/>
      <c r="F9" s="16"/>
      <c r="G9" s="14"/>
      <c r="H9" s="14"/>
      <c r="I9" s="15"/>
    </row>
    <row r="10" spans="1:9" ht="12" customHeight="1">
      <c r="A10" s="12"/>
      <c r="B10" s="12"/>
      <c r="C10" s="12"/>
      <c r="D10" s="12"/>
      <c r="E10" s="10"/>
      <c r="F10" s="17"/>
      <c r="G10" s="14"/>
      <c r="H10" s="14"/>
      <c r="I10" s="15"/>
    </row>
    <row r="11" spans="1:9" ht="12" customHeight="1">
      <c r="A11" s="12"/>
      <c r="B11" s="12"/>
      <c r="C11" s="12"/>
      <c r="D11" s="12"/>
      <c r="E11" s="55" t="s">
        <v>2</v>
      </c>
      <c r="F11" s="55"/>
      <c r="G11" s="18" t="s">
        <v>3</v>
      </c>
      <c r="H11" s="18" t="s">
        <v>4</v>
      </c>
      <c r="I11" s="12"/>
    </row>
    <row r="12" spans="1:9" ht="12" customHeight="1">
      <c r="A12" s="12"/>
      <c r="B12" s="12"/>
      <c r="C12" s="12"/>
      <c r="D12" s="12"/>
      <c r="E12" s="57" t="s">
        <v>5</v>
      </c>
      <c r="F12" s="57"/>
      <c r="G12" s="57"/>
      <c r="H12" s="57"/>
      <c r="I12" s="12"/>
    </row>
    <row r="13" spans="1:9" ht="12" customHeight="1">
      <c r="A13" s="12"/>
      <c r="B13" s="12"/>
      <c r="C13" s="12"/>
      <c r="D13" s="12"/>
      <c r="E13" s="52" t="s">
        <v>6</v>
      </c>
      <c r="F13" s="52"/>
      <c r="G13" s="52"/>
      <c r="H13" s="19"/>
      <c r="I13" s="12"/>
    </row>
    <row r="14" spans="1:9" ht="12" customHeight="1">
      <c r="A14" s="12"/>
      <c r="B14" s="12"/>
      <c r="C14" s="12"/>
      <c r="D14" s="12"/>
      <c r="E14" s="52" t="s">
        <v>7</v>
      </c>
      <c r="F14" s="52"/>
      <c r="G14" s="52"/>
      <c r="H14" s="19"/>
      <c r="I14" s="12"/>
    </row>
    <row r="15" spans="1:9" ht="12" customHeight="1">
      <c r="A15" s="12"/>
      <c r="B15" s="12"/>
      <c r="C15" s="12"/>
      <c r="D15" s="12"/>
      <c r="E15" s="48"/>
      <c r="F15" s="48"/>
      <c r="G15" s="20"/>
      <c r="H15" s="20">
        <f>SUM(H13:H14)</f>
        <v>0</v>
      </c>
      <c r="I15" s="12"/>
    </row>
    <row r="16" spans="1:9" ht="12" customHeight="1">
      <c r="A16" s="12"/>
      <c r="B16" s="12"/>
      <c r="C16" s="12"/>
      <c r="D16" s="12"/>
      <c r="E16" s="50" t="s">
        <v>8</v>
      </c>
      <c r="F16" s="50"/>
      <c r="G16" s="50"/>
      <c r="H16" s="50"/>
      <c r="I16" s="12"/>
    </row>
    <row r="17" spans="1:9" ht="12" customHeight="1">
      <c r="A17" s="12"/>
      <c r="B17" s="12"/>
      <c r="C17" s="12"/>
      <c r="D17" s="12"/>
      <c r="E17" s="52" t="s">
        <v>9</v>
      </c>
      <c r="F17" s="52"/>
      <c r="G17" s="52"/>
      <c r="H17" s="19"/>
      <c r="I17" s="12"/>
    </row>
    <row r="18" spans="1:9" ht="12" customHeight="1">
      <c r="A18" s="12"/>
      <c r="B18" s="12"/>
      <c r="C18" s="12"/>
      <c r="D18" s="12"/>
      <c r="E18" s="52" t="s">
        <v>10</v>
      </c>
      <c r="F18" s="52"/>
      <c r="G18" s="52"/>
      <c r="H18" s="19"/>
      <c r="I18" s="12"/>
    </row>
    <row r="19" spans="1:9" ht="12" customHeight="1">
      <c r="A19" s="12"/>
      <c r="B19" s="12"/>
      <c r="C19" s="12"/>
      <c r="D19" s="12"/>
      <c r="E19" s="52" t="s">
        <v>11</v>
      </c>
      <c r="F19" s="52"/>
      <c r="G19" s="52"/>
      <c r="H19" s="19"/>
      <c r="I19" s="12"/>
    </row>
    <row r="20" spans="1:9" ht="12" customHeight="1">
      <c r="A20" s="12"/>
      <c r="B20" s="12"/>
      <c r="C20" s="12"/>
      <c r="D20" s="12"/>
      <c r="E20" s="52" t="s">
        <v>36</v>
      </c>
      <c r="F20" s="52"/>
      <c r="G20" s="52"/>
      <c r="H20" s="19"/>
      <c r="I20" s="12"/>
    </row>
    <row r="21" spans="1:9" ht="12" customHeight="1">
      <c r="A21" s="12"/>
      <c r="B21" s="12"/>
      <c r="C21" s="12"/>
      <c r="D21" s="12"/>
      <c r="E21" s="52" t="s">
        <v>12</v>
      </c>
      <c r="F21" s="52"/>
      <c r="G21" s="52"/>
      <c r="H21" s="19"/>
      <c r="I21" s="12"/>
    </row>
    <row r="22" spans="1:9" ht="12" customHeight="1">
      <c r="A22" s="12"/>
      <c r="B22" s="12"/>
      <c r="C22" s="12"/>
      <c r="D22" s="12"/>
      <c r="E22" s="52" t="s">
        <v>13</v>
      </c>
      <c r="F22" s="52"/>
      <c r="G22" s="52"/>
      <c r="H22" s="19"/>
      <c r="I22" s="12"/>
    </row>
    <row r="23" spans="1:9" ht="12" customHeight="1">
      <c r="A23" s="12"/>
      <c r="B23" s="12"/>
      <c r="C23" s="12"/>
      <c r="D23" s="12"/>
      <c r="E23" s="52" t="s">
        <v>14</v>
      </c>
      <c r="F23" s="52"/>
      <c r="G23" s="52"/>
      <c r="H23" s="19"/>
      <c r="I23" s="12"/>
    </row>
    <row r="24" spans="1:9" ht="12" customHeight="1">
      <c r="A24" s="12"/>
      <c r="B24" s="12"/>
      <c r="C24" s="12"/>
      <c r="D24" s="12"/>
      <c r="E24" s="52" t="s">
        <v>15</v>
      </c>
      <c r="F24" s="52"/>
      <c r="G24" s="52"/>
      <c r="H24" s="19"/>
      <c r="I24" s="12"/>
    </row>
    <row r="25" spans="1:9" ht="12" customHeight="1">
      <c r="A25" s="12"/>
      <c r="B25" s="12"/>
      <c r="C25" s="12"/>
      <c r="D25" s="12"/>
      <c r="E25" s="48"/>
      <c r="F25" s="48"/>
      <c r="G25" s="20"/>
      <c r="H25" s="20">
        <f>SUM(H17:H24)</f>
        <v>0</v>
      </c>
      <c r="I25" s="12"/>
    </row>
    <row r="26" spans="1:9" ht="12" customHeight="1">
      <c r="A26" s="12"/>
      <c r="B26" s="12"/>
      <c r="C26" s="12"/>
      <c r="D26" s="12"/>
      <c r="E26" s="50" t="s">
        <v>16</v>
      </c>
      <c r="F26" s="50"/>
      <c r="G26" s="50"/>
      <c r="H26" s="50"/>
      <c r="I26" s="12"/>
    </row>
    <row r="27" spans="1:10" ht="12" customHeight="1">
      <c r="A27" s="12"/>
      <c r="B27" s="12"/>
      <c r="C27" s="12"/>
      <c r="D27" s="12"/>
      <c r="E27" s="52" t="s">
        <v>17</v>
      </c>
      <c r="F27" s="52"/>
      <c r="G27" s="52"/>
      <c r="H27" s="19"/>
      <c r="I27" s="21"/>
      <c r="J27" s="22"/>
    </row>
    <row r="28" spans="1:9" ht="12" customHeight="1">
      <c r="A28" s="12"/>
      <c r="B28" s="12"/>
      <c r="C28" s="12"/>
      <c r="D28" s="12"/>
      <c r="E28" s="52" t="s">
        <v>18</v>
      </c>
      <c r="F28" s="52"/>
      <c r="G28" s="52"/>
      <c r="H28" s="19"/>
      <c r="I28" s="12"/>
    </row>
    <row r="29" spans="1:9" ht="12" customHeight="1">
      <c r="A29" s="12"/>
      <c r="B29" s="12"/>
      <c r="C29" s="12"/>
      <c r="D29" s="12"/>
      <c r="E29" s="52" t="s">
        <v>37</v>
      </c>
      <c r="F29" s="52"/>
      <c r="G29" s="52"/>
      <c r="H29" s="19"/>
      <c r="I29" s="12"/>
    </row>
    <row r="30" spans="1:9" ht="12" customHeight="1">
      <c r="A30" s="12"/>
      <c r="B30" s="12"/>
      <c r="C30" s="12"/>
      <c r="D30" s="12"/>
      <c r="E30" s="52" t="s">
        <v>19</v>
      </c>
      <c r="F30" s="52"/>
      <c r="G30" s="52"/>
      <c r="H30" s="19"/>
      <c r="I30" s="12"/>
    </row>
    <row r="31" spans="1:9" ht="12" customHeight="1">
      <c r="A31" s="12"/>
      <c r="B31" s="12"/>
      <c r="C31" s="12"/>
      <c r="D31" s="12"/>
      <c r="E31" s="52" t="s">
        <v>20</v>
      </c>
      <c r="F31" s="52"/>
      <c r="G31" s="52"/>
      <c r="H31" s="19"/>
      <c r="I31" s="12"/>
    </row>
    <row r="32" spans="1:9" ht="12" customHeight="1">
      <c r="A32" s="12"/>
      <c r="B32" s="12"/>
      <c r="C32" s="12"/>
      <c r="D32" s="12"/>
      <c r="E32" s="52" t="s">
        <v>38</v>
      </c>
      <c r="F32" s="52"/>
      <c r="G32" s="52"/>
      <c r="H32" s="19"/>
      <c r="I32" s="12"/>
    </row>
    <row r="33" spans="1:9" ht="12" customHeight="1">
      <c r="A33" s="12"/>
      <c r="B33" s="12"/>
      <c r="C33" s="12"/>
      <c r="D33" s="12"/>
      <c r="E33" s="52" t="s">
        <v>39</v>
      </c>
      <c r="F33" s="52"/>
      <c r="G33" s="52"/>
      <c r="H33" s="19"/>
      <c r="I33" s="12"/>
    </row>
    <row r="34" spans="1:9" ht="12" customHeight="1">
      <c r="A34" s="12"/>
      <c r="B34" s="12"/>
      <c r="C34" s="12"/>
      <c r="D34" s="12"/>
      <c r="E34" s="2"/>
      <c r="F34" s="2"/>
      <c r="G34" s="20"/>
      <c r="H34" s="20">
        <f>SUM(H27:H33)</f>
        <v>0</v>
      </c>
      <c r="I34" s="12"/>
    </row>
    <row r="35" spans="1:9" ht="12" customHeight="1">
      <c r="A35" s="12"/>
      <c r="B35" s="12"/>
      <c r="C35" s="12"/>
      <c r="D35" s="12"/>
      <c r="E35" s="12"/>
      <c r="F35" s="12"/>
      <c r="G35" s="1"/>
      <c r="H35" s="1"/>
      <c r="I35" s="12"/>
    </row>
    <row r="36" spans="1:10" ht="12" customHeight="1">
      <c r="A36" s="12"/>
      <c r="B36" s="12"/>
      <c r="C36" s="12"/>
      <c r="D36" s="12"/>
      <c r="E36" s="50"/>
      <c r="F36" s="50"/>
      <c r="G36" s="50"/>
      <c r="H36" s="23"/>
      <c r="I36" s="12"/>
      <c r="J36" s="24">
        <f>SUM(H15,H25,H34,H41,H43,H45)</f>
        <v>3323.4044299999996</v>
      </c>
    </row>
    <row r="37" spans="1:10" ht="12" customHeight="1" thickBot="1">
      <c r="A37" s="12"/>
      <c r="B37" s="12"/>
      <c r="C37" s="12"/>
      <c r="D37" s="12"/>
      <c r="E37" s="1"/>
      <c r="F37" s="1"/>
      <c r="G37" s="1"/>
      <c r="H37" s="23"/>
      <c r="I37" s="12"/>
      <c r="J37" s="24"/>
    </row>
    <row r="38" spans="1:10" ht="12" customHeight="1" thickBot="1">
      <c r="A38" s="12"/>
      <c r="B38" s="12"/>
      <c r="C38" s="12"/>
      <c r="D38" s="12"/>
      <c r="E38" s="1"/>
      <c r="F38" s="1"/>
      <c r="G38" s="1" t="s">
        <v>22</v>
      </c>
      <c r="H38" s="25">
        <f>J38/24</f>
        <v>0</v>
      </c>
      <c r="I38" s="12"/>
      <c r="J38" s="24">
        <f>H15+H25+H34+H36</f>
        <v>0</v>
      </c>
    </row>
    <row r="39" spans="1:10" ht="12" customHeight="1">
      <c r="A39" s="12"/>
      <c r="B39" s="12"/>
      <c r="C39" s="12"/>
      <c r="D39" s="12"/>
      <c r="E39" s="1"/>
      <c r="F39" s="1"/>
      <c r="G39" s="1"/>
      <c r="H39" s="23"/>
      <c r="I39" s="12"/>
      <c r="J39" s="24"/>
    </row>
    <row r="40" spans="1:9" ht="12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2" customHeight="1">
      <c r="A41" s="12"/>
      <c r="B41" s="12"/>
      <c r="C41" s="12"/>
      <c r="D41" s="12"/>
      <c r="E41" s="50"/>
      <c r="F41" s="50"/>
      <c r="G41" s="50"/>
      <c r="H41" s="26"/>
      <c r="I41" s="12"/>
    </row>
    <row r="42" spans="1:9" ht="12" customHeight="1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2" customHeight="1">
      <c r="A43" s="12"/>
      <c r="B43" s="12"/>
      <c r="C43" s="12"/>
      <c r="D43" s="12"/>
      <c r="E43" s="48" t="s">
        <v>40</v>
      </c>
      <c r="F43" s="48"/>
      <c r="G43" s="12"/>
      <c r="H43" s="26">
        <f>'SANEPAR E GÁS'!K3</f>
        <v>1346.89</v>
      </c>
      <c r="I43" s="12"/>
    </row>
    <row r="44" spans="1:9" ht="12" customHeight="1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2" customHeight="1">
      <c r="A45" s="12"/>
      <c r="B45" s="12"/>
      <c r="C45" s="12"/>
      <c r="D45" s="12"/>
      <c r="E45" s="48" t="s">
        <v>41</v>
      </c>
      <c r="F45" s="48"/>
      <c r="G45" s="12"/>
      <c r="H45" s="26">
        <f>'SANEPAR E GÁS'!F29</f>
        <v>1976.5144299999997</v>
      </c>
      <c r="I45" s="12"/>
    </row>
    <row r="46" spans="1:9" ht="12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" customHeight="1">
      <c r="A47" s="12"/>
      <c r="B47" s="12"/>
      <c r="C47" s="12"/>
      <c r="D47" s="12"/>
      <c r="E47" s="27"/>
      <c r="F47" s="27"/>
      <c r="G47" s="5" t="s">
        <v>21</v>
      </c>
      <c r="H47" s="28">
        <f>SUM(H15,H25,H34,H36,H41,H43,H45)</f>
        <v>3323.4044299999996</v>
      </c>
      <c r="I47" s="12"/>
    </row>
    <row r="50" spans="5:9" ht="12.75">
      <c r="E50" s="51"/>
      <c r="F50" s="51"/>
      <c r="G50" s="31"/>
      <c r="H50" s="32"/>
      <c r="I50" s="33"/>
    </row>
    <row r="51" spans="5:9" ht="12.75">
      <c r="E51" s="31"/>
      <c r="F51" s="31"/>
      <c r="G51" s="31"/>
      <c r="H51" s="31"/>
      <c r="I51" s="31"/>
    </row>
    <row r="52" spans="5:9" ht="12.75">
      <c r="E52" s="31"/>
      <c r="F52" s="31"/>
      <c r="G52" s="30"/>
      <c r="H52" s="31"/>
      <c r="I52" s="31"/>
    </row>
    <row r="53" spans="5:9" ht="12.75">
      <c r="E53" s="30"/>
      <c r="F53" s="34"/>
      <c r="G53" s="34"/>
      <c r="H53" s="30"/>
      <c r="I53" s="33"/>
    </row>
    <row r="54" spans="5:9" ht="12.75">
      <c r="E54" s="30"/>
      <c r="F54" s="34"/>
      <c r="G54" s="34"/>
      <c r="H54" s="30"/>
      <c r="I54" s="33"/>
    </row>
    <row r="55" spans="5:9" ht="12.75">
      <c r="E55" s="30"/>
      <c r="F55" s="34"/>
      <c r="G55" s="34"/>
      <c r="H55" s="30"/>
      <c r="I55" s="33"/>
    </row>
    <row r="56" spans="5:9" ht="12.75">
      <c r="E56" s="30"/>
      <c r="F56" s="34"/>
      <c r="G56" s="34"/>
      <c r="H56" s="30"/>
      <c r="I56" s="33"/>
    </row>
    <row r="57" spans="5:9" ht="12.75">
      <c r="E57" s="30"/>
      <c r="F57" s="34"/>
      <c r="G57" s="34"/>
      <c r="H57" s="30"/>
      <c r="I57" s="33"/>
    </row>
    <row r="58" spans="5:9" ht="12.75">
      <c r="E58" s="30"/>
      <c r="F58" s="34"/>
      <c r="G58" s="34"/>
      <c r="H58" s="30"/>
      <c r="I58" s="33"/>
    </row>
    <row r="59" spans="5:9" ht="12.75">
      <c r="E59" s="30"/>
      <c r="F59" s="34"/>
      <c r="G59" s="34"/>
      <c r="H59" s="30"/>
      <c r="I59" s="33"/>
    </row>
    <row r="60" spans="5:9" ht="12.75">
      <c r="E60" s="30"/>
      <c r="F60" s="34"/>
      <c r="G60" s="34"/>
      <c r="H60" s="30"/>
      <c r="I60" s="33"/>
    </row>
    <row r="61" spans="5:9" ht="12.75">
      <c r="E61" s="30"/>
      <c r="F61" s="34"/>
      <c r="G61" s="34"/>
      <c r="H61" s="30"/>
      <c r="I61" s="33"/>
    </row>
    <row r="62" spans="5:9" ht="12.75">
      <c r="E62" s="30"/>
      <c r="F62" s="34"/>
      <c r="G62" s="34"/>
      <c r="H62" s="30"/>
      <c r="I62" s="33"/>
    </row>
    <row r="63" spans="5:9" ht="12.75">
      <c r="E63" s="30"/>
      <c r="F63" s="34"/>
      <c r="G63" s="34"/>
      <c r="H63" s="30"/>
      <c r="I63" s="33"/>
    </row>
    <row r="64" spans="5:9" ht="12.75">
      <c r="E64" s="30"/>
      <c r="F64" s="34"/>
      <c r="G64" s="34"/>
      <c r="H64" s="30"/>
      <c r="I64" s="33"/>
    </row>
    <row r="65" spans="5:9" ht="12.75">
      <c r="E65" s="30"/>
      <c r="F65" s="34"/>
      <c r="G65" s="34"/>
      <c r="H65" s="30"/>
      <c r="I65" s="33"/>
    </row>
    <row r="66" spans="5:9" ht="12.75">
      <c r="E66" s="30"/>
      <c r="F66" s="34"/>
      <c r="G66" s="34"/>
      <c r="H66" s="30"/>
      <c r="I66" s="33"/>
    </row>
    <row r="67" spans="5:9" ht="12.75">
      <c r="E67" s="30"/>
      <c r="F67" s="34"/>
      <c r="G67" s="34"/>
      <c r="H67" s="30"/>
      <c r="I67" s="33"/>
    </row>
    <row r="68" spans="5:9" ht="12.75">
      <c r="E68" s="30"/>
      <c r="F68" s="34"/>
      <c r="G68" s="34"/>
      <c r="H68" s="30"/>
      <c r="I68" s="33"/>
    </row>
    <row r="69" spans="5:9" ht="12.75">
      <c r="E69" s="30"/>
      <c r="F69" s="34"/>
      <c r="G69" s="34"/>
      <c r="H69" s="30"/>
      <c r="I69" s="33"/>
    </row>
    <row r="70" spans="5:9" ht="12.75">
      <c r="E70" s="30"/>
      <c r="F70" s="34"/>
      <c r="G70" s="34"/>
      <c r="H70" s="30"/>
      <c r="I70" s="33"/>
    </row>
    <row r="71" spans="5:9" ht="12.75">
      <c r="E71" s="30"/>
      <c r="F71" s="34"/>
      <c r="G71" s="34"/>
      <c r="H71" s="30"/>
      <c r="I71" s="33"/>
    </row>
    <row r="72" spans="5:9" ht="12.75">
      <c r="E72" s="30"/>
      <c r="F72" s="34"/>
      <c r="G72" s="34"/>
      <c r="H72" s="30"/>
      <c r="I72" s="33"/>
    </row>
    <row r="73" spans="5:9" ht="12.75">
      <c r="E73" s="30"/>
      <c r="F73" s="34"/>
      <c r="G73" s="34"/>
      <c r="H73" s="30"/>
      <c r="I73" s="33"/>
    </row>
    <row r="74" spans="5:9" ht="12.75">
      <c r="E74" s="30"/>
      <c r="F74" s="34"/>
      <c r="G74" s="34"/>
      <c r="H74" s="30"/>
      <c r="I74" s="33"/>
    </row>
    <row r="75" spans="5:9" ht="12.75">
      <c r="E75" s="30"/>
      <c r="F75" s="34"/>
      <c r="G75" s="34"/>
      <c r="H75" s="30"/>
      <c r="I75" s="33"/>
    </row>
    <row r="76" spans="5:9" ht="12.75">
      <c r="E76" s="30"/>
      <c r="F76" s="34"/>
      <c r="G76" s="34"/>
      <c r="H76" s="30"/>
      <c r="I76" s="33"/>
    </row>
    <row r="77" spans="5:9" ht="12.75">
      <c r="E77" s="51"/>
      <c r="F77" s="51"/>
      <c r="G77" s="51"/>
      <c r="H77" s="30"/>
      <c r="I77" s="33"/>
    </row>
    <row r="78" ht="12.75">
      <c r="E78" s="29"/>
    </row>
    <row r="79" spans="5:8" ht="15">
      <c r="E79" s="49" t="s">
        <v>23</v>
      </c>
      <c r="F79" s="49"/>
      <c r="G79" s="49"/>
      <c r="H79" s="49"/>
    </row>
  </sheetData>
  <mergeCells count="34">
    <mergeCell ref="E26:H26"/>
    <mergeCell ref="E18:G18"/>
    <mergeCell ref="E25:F25"/>
    <mergeCell ref="E23:G23"/>
    <mergeCell ref="E24:G24"/>
    <mergeCell ref="E1:H1"/>
    <mergeCell ref="E11:F11"/>
    <mergeCell ref="E4:H4"/>
    <mergeCell ref="E13:G13"/>
    <mergeCell ref="E12:H12"/>
    <mergeCell ref="E8:F8"/>
    <mergeCell ref="A7:H7"/>
    <mergeCell ref="E19:G19"/>
    <mergeCell ref="E21:G21"/>
    <mergeCell ref="E22:G22"/>
    <mergeCell ref="E20:G20"/>
    <mergeCell ref="E14:G14"/>
    <mergeCell ref="E16:H16"/>
    <mergeCell ref="E17:G17"/>
    <mergeCell ref="E15:F15"/>
    <mergeCell ref="E27:G27"/>
    <mergeCell ref="E28:G28"/>
    <mergeCell ref="E29:G29"/>
    <mergeCell ref="E43:F43"/>
    <mergeCell ref="E33:G33"/>
    <mergeCell ref="E32:G32"/>
    <mergeCell ref="E30:G30"/>
    <mergeCell ref="E31:G31"/>
    <mergeCell ref="E45:F45"/>
    <mergeCell ref="E79:H79"/>
    <mergeCell ref="E41:G41"/>
    <mergeCell ref="E36:G36"/>
    <mergeCell ref="E77:G77"/>
    <mergeCell ref="E50:F50"/>
  </mergeCells>
  <printOptions/>
  <pageMargins left="0.29" right="0.26" top="0.39" bottom="0.37" header="0.4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9"/>
  <sheetViews>
    <sheetView showGridLines="0" tabSelected="1" zoomScale="135" zoomScaleNormal="135" workbookViewId="0" topLeftCell="A1">
      <selection activeCell="F32" sqref="F32"/>
    </sheetView>
  </sheetViews>
  <sheetFormatPr defaultColWidth="9.140625" defaultRowHeight="12.75"/>
  <cols>
    <col min="1" max="1" width="1.57421875" style="0" customWidth="1"/>
    <col min="2" max="2" width="4.8515625" style="0" bestFit="1" customWidth="1"/>
    <col min="3" max="3" width="7.140625" style="0" customWidth="1"/>
    <col min="4" max="4" width="9.8515625" style="0" customWidth="1"/>
    <col min="5" max="5" width="8.28125" style="0" customWidth="1"/>
    <col min="6" max="6" width="7.8515625" style="0" bestFit="1" customWidth="1"/>
    <col min="7" max="7" width="5.00390625" style="0" customWidth="1"/>
    <col min="8" max="9" width="4.7109375" style="0" customWidth="1"/>
    <col min="10" max="10" width="4.8515625" style="0" bestFit="1" customWidth="1"/>
    <col min="11" max="11" width="7.421875" style="0" customWidth="1"/>
    <col min="12" max="12" width="8.57421875" style="0" customWidth="1"/>
  </cols>
  <sheetData>
    <row r="2" spans="2:12" ht="8.25" customHeight="1">
      <c r="B2" s="59" t="s">
        <v>24</v>
      </c>
      <c r="C2" s="59"/>
      <c r="D2" s="36" t="s">
        <v>25</v>
      </c>
      <c r="E2" s="37" t="s">
        <v>31</v>
      </c>
      <c r="F2" s="38">
        <v>7.13</v>
      </c>
      <c r="G2" s="39"/>
      <c r="H2" s="64"/>
      <c r="I2" s="64"/>
      <c r="J2" s="40"/>
      <c r="K2" s="41"/>
      <c r="L2" s="42"/>
    </row>
    <row r="3" spans="2:12" ht="8.25" customHeight="1">
      <c r="B3" s="60" t="s">
        <v>32</v>
      </c>
      <c r="C3" s="61"/>
      <c r="D3" s="62"/>
      <c r="E3" s="60"/>
      <c r="F3" s="62"/>
      <c r="G3" s="39"/>
      <c r="H3" s="63" t="s">
        <v>33</v>
      </c>
      <c r="I3" s="63"/>
      <c r="J3" s="63"/>
      <c r="K3" s="63">
        <v>1346.89</v>
      </c>
      <c r="L3" s="63"/>
    </row>
    <row r="4" spans="2:12" ht="8.25" customHeight="1">
      <c r="B4" s="36" t="s">
        <v>26</v>
      </c>
      <c r="C4" s="36" t="s">
        <v>27</v>
      </c>
      <c r="D4" s="35" t="s">
        <v>28</v>
      </c>
      <c r="E4" s="36" t="s">
        <v>29</v>
      </c>
      <c r="F4" s="36" t="s">
        <v>30</v>
      </c>
      <c r="G4" s="39"/>
      <c r="H4" s="36" t="s">
        <v>26</v>
      </c>
      <c r="I4" s="36" t="s">
        <v>34</v>
      </c>
      <c r="J4" s="35" t="s">
        <v>35</v>
      </c>
      <c r="K4" s="36" t="s">
        <v>29</v>
      </c>
      <c r="L4" s="36" t="s">
        <v>30</v>
      </c>
    </row>
    <row r="5" spans="2:12" ht="8.25" customHeight="1">
      <c r="B5" s="35">
        <v>1</v>
      </c>
      <c r="C5" s="43">
        <v>391.332</v>
      </c>
      <c r="D5" s="43">
        <v>391.532</v>
      </c>
      <c r="E5" s="35">
        <f>D5-C5</f>
        <v>0.19999999999998863</v>
      </c>
      <c r="F5" s="38">
        <f>E5*F$2</f>
        <v>1.4259999999999189</v>
      </c>
      <c r="G5" s="39"/>
      <c r="H5" s="35">
        <v>1</v>
      </c>
      <c r="I5" s="44">
        <v>2</v>
      </c>
      <c r="J5" s="45">
        <v>30.25</v>
      </c>
      <c r="K5" s="45">
        <f>(K$3-J$29)/I$29*I5</f>
        <v>18.261470588235298</v>
      </c>
      <c r="L5" s="38">
        <f>K5+J$5</f>
        <v>48.5114705882353</v>
      </c>
    </row>
    <row r="6" spans="2:12" ht="8.25" customHeight="1">
      <c r="B6" s="35">
        <v>2</v>
      </c>
      <c r="C6" s="43">
        <v>2029.871</v>
      </c>
      <c r="D6" s="43">
        <v>2050.312</v>
      </c>
      <c r="E6" s="35">
        <f aca="true" t="shared" si="0" ref="E6:E28">D6-C6</f>
        <v>20.440999999999804</v>
      </c>
      <c r="F6" s="38">
        <f aca="true" t="shared" si="1" ref="F6:F28">E6*F$2</f>
        <v>145.7443299999986</v>
      </c>
      <c r="G6" s="39"/>
      <c r="H6" s="35">
        <v>2</v>
      </c>
      <c r="I6" s="44">
        <v>3</v>
      </c>
      <c r="J6" s="45">
        <v>30.25</v>
      </c>
      <c r="K6" s="45">
        <f aca="true" t="shared" si="2" ref="K6:K28">(K$3-J$29)/I$29*I6</f>
        <v>27.392205882352947</v>
      </c>
      <c r="L6" s="38">
        <f aca="true" t="shared" si="3" ref="L6:L28">K6+J$5</f>
        <v>57.64220588235295</v>
      </c>
    </row>
    <row r="7" spans="2:12" ht="8.25" customHeight="1">
      <c r="B7" s="35">
        <v>3</v>
      </c>
      <c r="C7" s="43">
        <v>1473.078</v>
      </c>
      <c r="D7" s="43">
        <v>1485.807</v>
      </c>
      <c r="E7" s="35">
        <f t="shared" si="0"/>
        <v>12.729000000000042</v>
      </c>
      <c r="F7" s="38">
        <f t="shared" si="1"/>
        <v>90.75777000000029</v>
      </c>
      <c r="G7" s="39"/>
      <c r="H7" s="35">
        <v>3</v>
      </c>
      <c r="I7" s="44">
        <v>3</v>
      </c>
      <c r="J7" s="45">
        <v>30.25</v>
      </c>
      <c r="K7" s="45">
        <f t="shared" si="2"/>
        <v>27.392205882352947</v>
      </c>
      <c r="L7" s="38">
        <f t="shared" si="3"/>
        <v>57.64220588235295</v>
      </c>
    </row>
    <row r="8" spans="2:12" ht="8.25" customHeight="1">
      <c r="B8" s="35">
        <v>4</v>
      </c>
      <c r="C8" s="43">
        <v>1210.305</v>
      </c>
      <c r="D8" s="43">
        <v>1216.47</v>
      </c>
      <c r="E8" s="35">
        <f t="shared" si="0"/>
        <v>6.164999999999964</v>
      </c>
      <c r="F8" s="38">
        <f t="shared" si="1"/>
        <v>43.95644999999974</v>
      </c>
      <c r="G8" s="39"/>
      <c r="H8" s="35">
        <v>4</v>
      </c>
      <c r="I8" s="44">
        <v>3</v>
      </c>
      <c r="J8" s="45">
        <v>30.25</v>
      </c>
      <c r="K8" s="45">
        <f t="shared" si="2"/>
        <v>27.392205882352947</v>
      </c>
      <c r="L8" s="38">
        <f t="shared" si="3"/>
        <v>57.64220588235295</v>
      </c>
    </row>
    <row r="9" spans="2:12" ht="8.25" customHeight="1">
      <c r="B9" s="35">
        <v>5</v>
      </c>
      <c r="C9" s="43">
        <v>1670.356</v>
      </c>
      <c r="D9" s="43">
        <v>1682.387</v>
      </c>
      <c r="E9" s="35">
        <f t="shared" si="0"/>
        <v>12.030999999999949</v>
      </c>
      <c r="F9" s="38">
        <f t="shared" si="1"/>
        <v>85.78102999999963</v>
      </c>
      <c r="G9" s="39"/>
      <c r="H9" s="35">
        <v>5</v>
      </c>
      <c r="I9" s="44">
        <v>2</v>
      </c>
      <c r="J9" s="45">
        <v>30.25</v>
      </c>
      <c r="K9" s="45">
        <f t="shared" si="2"/>
        <v>18.261470588235298</v>
      </c>
      <c r="L9" s="38">
        <f t="shared" si="3"/>
        <v>48.5114705882353</v>
      </c>
    </row>
    <row r="10" spans="2:12" ht="8.25" customHeight="1">
      <c r="B10" s="35">
        <v>6</v>
      </c>
      <c r="C10" s="43">
        <v>1257.51</v>
      </c>
      <c r="D10" s="43">
        <v>1282.429</v>
      </c>
      <c r="E10" s="35">
        <f t="shared" si="0"/>
        <v>24.919000000000096</v>
      </c>
      <c r="F10" s="38">
        <f t="shared" si="1"/>
        <v>177.6724700000007</v>
      </c>
      <c r="G10" s="39"/>
      <c r="H10" s="35">
        <v>6</v>
      </c>
      <c r="I10" s="44">
        <v>4</v>
      </c>
      <c r="J10" s="45">
        <v>30.25</v>
      </c>
      <c r="K10" s="45">
        <f t="shared" si="2"/>
        <v>36.522941176470596</v>
      </c>
      <c r="L10" s="38">
        <f t="shared" si="3"/>
        <v>66.7729411764706</v>
      </c>
    </row>
    <row r="11" spans="2:12" ht="8.25" customHeight="1">
      <c r="B11" s="35">
        <v>11</v>
      </c>
      <c r="C11" s="43">
        <v>1386.059</v>
      </c>
      <c r="D11" s="43">
        <v>1400.127</v>
      </c>
      <c r="E11" s="35">
        <f t="shared" si="0"/>
        <v>14.067999999999984</v>
      </c>
      <c r="F11" s="38">
        <f t="shared" si="1"/>
        <v>100.30483999999988</v>
      </c>
      <c r="G11" s="39"/>
      <c r="H11" s="35">
        <v>11</v>
      </c>
      <c r="I11" s="44">
        <v>3</v>
      </c>
      <c r="J11" s="45">
        <v>30.25</v>
      </c>
      <c r="K11" s="45">
        <f t="shared" si="2"/>
        <v>27.392205882352947</v>
      </c>
      <c r="L11" s="38">
        <f t="shared" si="3"/>
        <v>57.64220588235295</v>
      </c>
    </row>
    <row r="12" spans="2:12" ht="8.25" customHeight="1">
      <c r="B12" s="35">
        <v>12</v>
      </c>
      <c r="C12" s="43">
        <v>866.832</v>
      </c>
      <c r="D12" s="43">
        <v>880.377</v>
      </c>
      <c r="E12" s="35">
        <f t="shared" si="0"/>
        <v>13.544999999999959</v>
      </c>
      <c r="F12" s="38">
        <f t="shared" si="1"/>
        <v>96.5758499999997</v>
      </c>
      <c r="G12" s="39"/>
      <c r="H12" s="35">
        <v>12</v>
      </c>
      <c r="I12" s="44">
        <v>1</v>
      </c>
      <c r="J12" s="45">
        <v>30.25</v>
      </c>
      <c r="K12" s="45">
        <f t="shared" si="2"/>
        <v>9.130735294117649</v>
      </c>
      <c r="L12" s="38">
        <f t="shared" si="3"/>
        <v>39.38073529411765</v>
      </c>
    </row>
    <row r="13" spans="2:12" ht="8.25" customHeight="1">
      <c r="B13" s="35">
        <v>13</v>
      </c>
      <c r="C13" s="43">
        <v>805.839</v>
      </c>
      <c r="D13" s="43">
        <v>810.903</v>
      </c>
      <c r="E13" s="35">
        <f t="shared" si="0"/>
        <v>5.0639999999999645</v>
      </c>
      <c r="F13" s="38">
        <f t="shared" si="1"/>
        <v>36.10631999999975</v>
      </c>
      <c r="G13" s="39"/>
      <c r="H13" s="35">
        <v>13</v>
      </c>
      <c r="I13" s="44">
        <v>3</v>
      </c>
      <c r="J13" s="45">
        <v>30.25</v>
      </c>
      <c r="K13" s="45">
        <f t="shared" si="2"/>
        <v>27.392205882352947</v>
      </c>
      <c r="L13" s="38">
        <f t="shared" si="3"/>
        <v>57.64220588235295</v>
      </c>
    </row>
    <row r="14" spans="2:12" ht="8.25" customHeight="1">
      <c r="B14" s="35">
        <v>14</v>
      </c>
      <c r="C14" s="43">
        <v>649.887</v>
      </c>
      <c r="D14" s="43">
        <v>651.808</v>
      </c>
      <c r="E14" s="35">
        <f t="shared" si="0"/>
        <v>1.9210000000000491</v>
      </c>
      <c r="F14" s="38">
        <f t="shared" si="1"/>
        <v>13.69673000000035</v>
      </c>
      <c r="G14" s="39"/>
      <c r="H14" s="35">
        <v>14</v>
      </c>
      <c r="I14" s="44">
        <v>2</v>
      </c>
      <c r="J14" s="45">
        <v>30.25</v>
      </c>
      <c r="K14" s="45">
        <f t="shared" si="2"/>
        <v>18.261470588235298</v>
      </c>
      <c r="L14" s="38">
        <f t="shared" si="3"/>
        <v>48.5114705882353</v>
      </c>
    </row>
    <row r="15" spans="2:12" ht="8.25" customHeight="1">
      <c r="B15" s="35">
        <v>15</v>
      </c>
      <c r="C15" s="43">
        <v>1246.023</v>
      </c>
      <c r="D15" s="43">
        <v>1246.968</v>
      </c>
      <c r="E15" s="35">
        <f t="shared" si="0"/>
        <v>0.9450000000001637</v>
      </c>
      <c r="F15" s="38">
        <f t="shared" si="1"/>
        <v>6.737850000001167</v>
      </c>
      <c r="G15" s="39"/>
      <c r="H15" s="35">
        <v>15</v>
      </c>
      <c r="I15" s="44">
        <v>1</v>
      </c>
      <c r="J15" s="45">
        <v>30.25</v>
      </c>
      <c r="K15" s="45">
        <f t="shared" si="2"/>
        <v>9.130735294117649</v>
      </c>
      <c r="L15" s="38">
        <f t="shared" si="3"/>
        <v>39.38073529411765</v>
      </c>
    </row>
    <row r="16" spans="2:12" ht="8.25" customHeight="1">
      <c r="B16" s="35">
        <v>16</v>
      </c>
      <c r="C16" s="43">
        <v>2043.623</v>
      </c>
      <c r="D16" s="43">
        <v>2053.767</v>
      </c>
      <c r="E16" s="35">
        <f t="shared" si="0"/>
        <v>10.143999999999778</v>
      </c>
      <c r="F16" s="38">
        <f t="shared" si="1"/>
        <v>72.32671999999842</v>
      </c>
      <c r="G16" s="39"/>
      <c r="H16" s="35">
        <v>16</v>
      </c>
      <c r="I16" s="44">
        <v>4</v>
      </c>
      <c r="J16" s="45">
        <v>30.25</v>
      </c>
      <c r="K16" s="45">
        <f t="shared" si="2"/>
        <v>36.522941176470596</v>
      </c>
      <c r="L16" s="38">
        <f t="shared" si="3"/>
        <v>66.7729411764706</v>
      </c>
    </row>
    <row r="17" spans="2:12" ht="8.25" customHeight="1">
      <c r="B17" s="35">
        <v>21</v>
      </c>
      <c r="C17" s="43">
        <v>1233.224</v>
      </c>
      <c r="D17" s="43">
        <v>1242.95</v>
      </c>
      <c r="E17" s="35">
        <f t="shared" si="0"/>
        <v>9.726000000000113</v>
      </c>
      <c r="F17" s="38">
        <f t="shared" si="1"/>
        <v>69.3463800000008</v>
      </c>
      <c r="G17" s="39"/>
      <c r="H17" s="35">
        <v>21</v>
      </c>
      <c r="I17" s="44">
        <v>2</v>
      </c>
      <c r="J17" s="45">
        <v>30.25</v>
      </c>
      <c r="K17" s="45">
        <f t="shared" si="2"/>
        <v>18.261470588235298</v>
      </c>
      <c r="L17" s="38">
        <f t="shared" si="3"/>
        <v>48.5114705882353</v>
      </c>
    </row>
    <row r="18" spans="2:12" ht="8.25" customHeight="1">
      <c r="B18" s="35">
        <v>22</v>
      </c>
      <c r="C18" s="43">
        <v>718.916</v>
      </c>
      <c r="D18" s="43">
        <v>731</v>
      </c>
      <c r="E18" s="35">
        <f t="shared" si="0"/>
        <v>12.083999999999946</v>
      </c>
      <c r="F18" s="38">
        <f t="shared" si="1"/>
        <v>86.15891999999961</v>
      </c>
      <c r="G18" s="39"/>
      <c r="H18" s="35">
        <v>22</v>
      </c>
      <c r="I18" s="44">
        <v>3</v>
      </c>
      <c r="J18" s="45">
        <v>30.25</v>
      </c>
      <c r="K18" s="45">
        <f t="shared" si="2"/>
        <v>27.392205882352947</v>
      </c>
      <c r="L18" s="38">
        <f t="shared" si="3"/>
        <v>57.64220588235295</v>
      </c>
    </row>
    <row r="19" spans="2:12" ht="8.25" customHeight="1">
      <c r="B19" s="35">
        <v>23</v>
      </c>
      <c r="C19" s="43">
        <v>1299.729</v>
      </c>
      <c r="D19" s="43">
        <v>1320.275</v>
      </c>
      <c r="E19" s="35">
        <f t="shared" si="0"/>
        <v>20.54600000000005</v>
      </c>
      <c r="F19" s="38">
        <f t="shared" si="1"/>
        <v>146.49298000000036</v>
      </c>
      <c r="G19" s="39"/>
      <c r="H19" s="35">
        <v>23</v>
      </c>
      <c r="I19" s="44">
        <v>3</v>
      </c>
      <c r="J19" s="45">
        <v>30.25</v>
      </c>
      <c r="K19" s="45">
        <f t="shared" si="2"/>
        <v>27.392205882352947</v>
      </c>
      <c r="L19" s="38">
        <f t="shared" si="3"/>
        <v>57.64220588235295</v>
      </c>
    </row>
    <row r="20" spans="2:12" ht="8.25" customHeight="1">
      <c r="B20" s="35">
        <v>24</v>
      </c>
      <c r="C20" s="43">
        <v>1429.327</v>
      </c>
      <c r="D20" s="43">
        <v>1436.579</v>
      </c>
      <c r="E20" s="35">
        <f t="shared" si="0"/>
        <v>7.251999999999953</v>
      </c>
      <c r="F20" s="38">
        <f t="shared" si="1"/>
        <v>51.70675999999966</v>
      </c>
      <c r="G20" s="39"/>
      <c r="H20" s="35">
        <v>24</v>
      </c>
      <c r="I20" s="44">
        <v>2</v>
      </c>
      <c r="J20" s="45">
        <v>30.25</v>
      </c>
      <c r="K20" s="45">
        <f t="shared" si="2"/>
        <v>18.261470588235298</v>
      </c>
      <c r="L20" s="38">
        <f t="shared" si="3"/>
        <v>48.5114705882353</v>
      </c>
    </row>
    <row r="21" spans="2:12" ht="8.25" customHeight="1">
      <c r="B21" s="35">
        <v>25</v>
      </c>
      <c r="C21" s="43">
        <v>330.399</v>
      </c>
      <c r="D21" s="43">
        <v>338.904</v>
      </c>
      <c r="E21" s="35">
        <f t="shared" si="0"/>
        <v>8.504999999999995</v>
      </c>
      <c r="F21" s="38">
        <f t="shared" si="1"/>
        <v>60.640649999999965</v>
      </c>
      <c r="G21" s="39"/>
      <c r="H21" s="35">
        <v>25</v>
      </c>
      <c r="I21" s="44">
        <v>3</v>
      </c>
      <c r="J21" s="45">
        <v>30.25</v>
      </c>
      <c r="K21" s="45">
        <f t="shared" si="2"/>
        <v>27.392205882352947</v>
      </c>
      <c r="L21" s="38">
        <f t="shared" si="3"/>
        <v>57.64220588235295</v>
      </c>
    </row>
    <row r="22" spans="2:12" ht="8.25" customHeight="1">
      <c r="B22" s="35">
        <v>26</v>
      </c>
      <c r="C22" s="43">
        <v>647.158</v>
      </c>
      <c r="D22" s="43">
        <v>650.912</v>
      </c>
      <c r="E22" s="35">
        <f t="shared" si="0"/>
        <v>3.754000000000019</v>
      </c>
      <c r="F22" s="38">
        <f t="shared" si="1"/>
        <v>26.766020000000136</v>
      </c>
      <c r="G22" s="39"/>
      <c r="H22" s="35">
        <v>26</v>
      </c>
      <c r="I22" s="44">
        <v>2</v>
      </c>
      <c r="J22" s="45">
        <v>30.25</v>
      </c>
      <c r="K22" s="45">
        <f t="shared" si="2"/>
        <v>18.261470588235298</v>
      </c>
      <c r="L22" s="38">
        <f t="shared" si="3"/>
        <v>48.5114705882353</v>
      </c>
    </row>
    <row r="23" spans="2:12" ht="8.25" customHeight="1">
      <c r="B23" s="35">
        <v>31</v>
      </c>
      <c r="C23" s="43">
        <v>2867.093</v>
      </c>
      <c r="D23" s="43">
        <v>2885.41</v>
      </c>
      <c r="E23" s="35">
        <f t="shared" si="0"/>
        <v>18.317000000000007</v>
      </c>
      <c r="F23" s="38">
        <f t="shared" si="1"/>
        <v>130.60021000000006</v>
      </c>
      <c r="G23" s="39"/>
      <c r="H23" s="35">
        <v>31</v>
      </c>
      <c r="I23" s="44">
        <v>3</v>
      </c>
      <c r="J23" s="45">
        <v>30.25</v>
      </c>
      <c r="K23" s="45">
        <f t="shared" si="2"/>
        <v>27.392205882352947</v>
      </c>
      <c r="L23" s="38">
        <f t="shared" si="3"/>
        <v>57.64220588235295</v>
      </c>
    </row>
    <row r="24" spans="2:12" ht="8.25" customHeight="1">
      <c r="B24" s="35">
        <v>32</v>
      </c>
      <c r="C24" s="43">
        <v>2798.263</v>
      </c>
      <c r="D24" s="43">
        <v>2816.811</v>
      </c>
      <c r="E24" s="35">
        <f t="shared" si="0"/>
        <v>18.54800000000023</v>
      </c>
      <c r="F24" s="38">
        <f t="shared" si="1"/>
        <v>132.24724000000163</v>
      </c>
      <c r="G24" s="39"/>
      <c r="H24" s="35">
        <v>32</v>
      </c>
      <c r="I24" s="44">
        <v>6</v>
      </c>
      <c r="J24" s="45">
        <v>30.25</v>
      </c>
      <c r="K24" s="45">
        <f t="shared" si="2"/>
        <v>54.784411764705894</v>
      </c>
      <c r="L24" s="38">
        <f t="shared" si="3"/>
        <v>85.0344117647059</v>
      </c>
    </row>
    <row r="25" spans="2:12" ht="8.25" customHeight="1">
      <c r="B25" s="35">
        <v>33</v>
      </c>
      <c r="C25" s="43">
        <v>814.6</v>
      </c>
      <c r="D25" s="43">
        <v>827.578</v>
      </c>
      <c r="E25" s="35">
        <f t="shared" si="0"/>
        <v>12.977999999999952</v>
      </c>
      <c r="F25" s="38">
        <f t="shared" si="1"/>
        <v>92.53313999999966</v>
      </c>
      <c r="G25" s="39"/>
      <c r="H25" s="35">
        <v>33</v>
      </c>
      <c r="I25" s="44">
        <v>3</v>
      </c>
      <c r="J25" s="45">
        <v>30.25</v>
      </c>
      <c r="K25" s="45">
        <f t="shared" si="2"/>
        <v>27.392205882352947</v>
      </c>
      <c r="L25" s="38">
        <f t="shared" si="3"/>
        <v>57.64220588235295</v>
      </c>
    </row>
    <row r="26" spans="2:12" ht="8.25" customHeight="1">
      <c r="B26" s="35">
        <v>34</v>
      </c>
      <c r="C26" s="43">
        <v>1387.001</v>
      </c>
      <c r="D26" s="43">
        <v>1398.677</v>
      </c>
      <c r="E26" s="35">
        <f t="shared" si="0"/>
        <v>11.67599999999993</v>
      </c>
      <c r="F26" s="38">
        <f t="shared" si="1"/>
        <v>83.24987999999951</v>
      </c>
      <c r="G26" s="39"/>
      <c r="H26" s="35">
        <v>34</v>
      </c>
      <c r="I26" s="44">
        <v>3</v>
      </c>
      <c r="J26" s="45">
        <v>30.25</v>
      </c>
      <c r="K26" s="45">
        <f t="shared" si="2"/>
        <v>27.392205882352947</v>
      </c>
      <c r="L26" s="38">
        <f t="shared" si="3"/>
        <v>57.64220588235295</v>
      </c>
    </row>
    <row r="27" spans="2:12" ht="8.25" customHeight="1">
      <c r="B27" s="35">
        <v>35</v>
      </c>
      <c r="C27" s="43">
        <v>1770.611</v>
      </c>
      <c r="D27" s="43">
        <v>1785.903</v>
      </c>
      <c r="E27" s="35">
        <f t="shared" si="0"/>
        <v>15.291999999999916</v>
      </c>
      <c r="F27" s="38">
        <f t="shared" si="1"/>
        <v>109.0319599999994</v>
      </c>
      <c r="G27" s="39"/>
      <c r="H27" s="35">
        <v>35</v>
      </c>
      <c r="I27" s="44">
        <v>4</v>
      </c>
      <c r="J27" s="45">
        <v>30.25</v>
      </c>
      <c r="K27" s="45">
        <f t="shared" si="2"/>
        <v>36.522941176470596</v>
      </c>
      <c r="L27" s="38">
        <f t="shared" si="3"/>
        <v>66.7729411764706</v>
      </c>
    </row>
    <row r="28" spans="2:12" ht="8.25" customHeight="1">
      <c r="B28" s="35">
        <v>36</v>
      </c>
      <c r="C28" s="43">
        <v>1676.783</v>
      </c>
      <c r="D28" s="43">
        <v>1693.144</v>
      </c>
      <c r="E28" s="35">
        <f t="shared" si="0"/>
        <v>16.361000000000104</v>
      </c>
      <c r="F28" s="38">
        <f t="shared" si="1"/>
        <v>116.65393000000074</v>
      </c>
      <c r="G28" s="39"/>
      <c r="H28" s="35">
        <v>36</v>
      </c>
      <c r="I28" s="44">
        <v>3</v>
      </c>
      <c r="J28" s="45">
        <v>30.25</v>
      </c>
      <c r="K28" s="45">
        <f t="shared" si="2"/>
        <v>27.392205882352947</v>
      </c>
      <c r="L28" s="38">
        <f t="shared" si="3"/>
        <v>57.64220588235295</v>
      </c>
    </row>
    <row r="29" spans="2:12" ht="8.25" customHeight="1">
      <c r="B29" s="59" t="s">
        <v>4</v>
      </c>
      <c r="C29" s="59"/>
      <c r="D29" s="59"/>
      <c r="E29" s="35">
        <f>SUM(E5:E28)</f>
        <v>277.21099999999996</v>
      </c>
      <c r="F29" s="38">
        <f>SUM(F5:F28)</f>
        <v>1976.5144299999997</v>
      </c>
      <c r="G29" s="39"/>
      <c r="H29" s="46" t="s">
        <v>4</v>
      </c>
      <c r="I29" s="44">
        <f>SUM(I5:I28)</f>
        <v>68</v>
      </c>
      <c r="J29" s="47">
        <f>SUM(J5:J28)</f>
        <v>726</v>
      </c>
      <c r="K29" s="45">
        <f>SUM(K5:K28)</f>
        <v>620.89</v>
      </c>
      <c r="L29" s="38">
        <f>SUM(L5:L28)</f>
        <v>1346.8900000000003</v>
      </c>
    </row>
  </sheetData>
  <mergeCells count="7">
    <mergeCell ref="B2:C2"/>
    <mergeCell ref="B29:D29"/>
    <mergeCell ref="B3:D3"/>
    <mergeCell ref="K3:L3"/>
    <mergeCell ref="E3:F3"/>
    <mergeCell ref="H2:I2"/>
    <mergeCell ref="H3:J3"/>
  </mergeCells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duplique</dc:creator>
  <cp:keywords/>
  <dc:description/>
  <cp:lastModifiedBy>Rosane</cp:lastModifiedBy>
  <cp:lastPrinted>2009-06-30T17:56:50Z</cp:lastPrinted>
  <dcterms:created xsi:type="dcterms:W3CDTF">2007-07-30T13:40:48Z</dcterms:created>
  <dcterms:modified xsi:type="dcterms:W3CDTF">2011-12-11T21:40:50Z</dcterms:modified>
  <cp:category/>
  <cp:version/>
  <cp:contentType/>
  <cp:contentStatus/>
</cp:coreProperties>
</file>